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<sst xmlns="http://schemas.openxmlformats.org/spreadsheetml/2006/main" count="164" uniqueCount="74">
  <si>
    <t>20秋计算机就业1班成绩单</t>
  </si>
  <si>
    <t>序号</t>
  </si>
  <si>
    <t>学号</t>
  </si>
  <si>
    <t>班级</t>
  </si>
  <si>
    <t>专业</t>
  </si>
  <si>
    <t>姓名</t>
  </si>
  <si>
    <t>备注</t>
  </si>
  <si>
    <t>平时成绩</t>
  </si>
  <si>
    <t>期末成绩</t>
  </si>
  <si>
    <t>总成绩</t>
  </si>
  <si>
    <t>数据</t>
  </si>
  <si>
    <t>20秋计算机就业1班</t>
  </si>
  <si>
    <t>计算机</t>
  </si>
  <si>
    <t>王紫璇</t>
  </si>
  <si>
    <t>总人数</t>
  </si>
  <si>
    <t>于紫晴</t>
  </si>
  <si>
    <t>实考人数</t>
  </si>
  <si>
    <t>王子寒</t>
  </si>
  <si>
    <t>缺考人数</t>
  </si>
  <si>
    <t>刘子杏</t>
  </si>
  <si>
    <t>最高分</t>
  </si>
  <si>
    <t>史雨萱</t>
  </si>
  <si>
    <t>最低分</t>
  </si>
  <si>
    <t>张一博</t>
  </si>
  <si>
    <t>平均分</t>
  </si>
  <si>
    <t>周佳怡</t>
  </si>
  <si>
    <t>卷面最高分</t>
  </si>
  <si>
    <t>藏月颖</t>
  </si>
  <si>
    <t>卷面最低分</t>
  </si>
  <si>
    <t>傅晓倩</t>
  </si>
  <si>
    <t>卷面平均分</t>
  </si>
  <si>
    <t>张石婷</t>
  </si>
  <si>
    <t>100分人数</t>
  </si>
  <si>
    <t>及世豪</t>
  </si>
  <si>
    <t>90-99人数</t>
  </si>
  <si>
    <t>冯禄凯</t>
  </si>
  <si>
    <t>80-89人数</t>
  </si>
  <si>
    <t>李佳朔</t>
  </si>
  <si>
    <t>70-79人数</t>
  </si>
  <si>
    <t>徐嘉钊</t>
  </si>
  <si>
    <t>60-69人数</t>
  </si>
  <si>
    <t>李成康</t>
  </si>
  <si>
    <t>60分以下人数</t>
  </si>
  <si>
    <t>谢峻康</t>
  </si>
  <si>
    <t>高博</t>
  </si>
  <si>
    <t>邸佳伟</t>
  </si>
  <si>
    <t>王淞滈</t>
  </si>
  <si>
    <t>闫鸿艺</t>
  </si>
  <si>
    <t>王文杰</t>
  </si>
  <si>
    <t>尤梓圆</t>
  </si>
  <si>
    <t>杨佳鑫</t>
  </si>
  <si>
    <t>徐长浩</t>
  </si>
  <si>
    <t>曹博硕</t>
  </si>
  <si>
    <t>肖天开</t>
  </si>
  <si>
    <t>刘帅</t>
  </si>
  <si>
    <t>王亚博</t>
  </si>
  <si>
    <t>李阳博</t>
  </si>
  <si>
    <t>熊浩博</t>
  </si>
  <si>
    <t>杨森</t>
  </si>
  <si>
    <t>鄢佳庆</t>
  </si>
  <si>
    <t>刘明旭</t>
  </si>
  <si>
    <t>李佳祥</t>
  </si>
  <si>
    <t>王子豪</t>
  </si>
  <si>
    <t>王一航</t>
  </si>
  <si>
    <t>柳佳希</t>
  </si>
  <si>
    <t>王锦涛</t>
  </si>
  <si>
    <t>陈博宇</t>
  </si>
  <si>
    <t>王宇</t>
  </si>
  <si>
    <t>张梦凡</t>
  </si>
  <si>
    <t>王佳乐</t>
  </si>
  <si>
    <t>王浩天</t>
  </si>
  <si>
    <t>宋雨航</t>
  </si>
  <si>
    <t>薛键赜</t>
  </si>
  <si>
    <t>任定冲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</si>
</sst>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8" tint="0.799981688894314"/>
        <bgColor theme="8" tint="0.79998168889431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tabSelected="1" workbookViewId="0">
      <selection activeCell="M6" sqref="M6"/>
    </sheetView>
  </sheetViews>
  <sheetFormatPr defaultColWidth="9" defaultRowHeight="17.4"/>
  <cols>
    <col min="1" max="1" width="7.88888888888889" style="1" customWidth="1"/>
    <col min="2" max="2" width="11.7777777777778" style="1" customWidth="1"/>
    <col min="3" max="3" width="20.6666666666667" style="1" customWidth="1"/>
    <col min="4" max="4" width="10.6666666666667" style="1" customWidth="1"/>
    <col min="5" max="5" width="8.33333333333333" style="1" customWidth="1"/>
    <col min="6" max="6" width="6.77777777777778" style="1" customWidth="1"/>
    <col min="7" max="7" width="11.5555555555556" style="1" customWidth="1"/>
    <col min="8" max="8" width="11.4444444444444" style="1" customWidth="1"/>
    <col min="9" max="9" width="9.11111111111111" style="2" customWidth="1"/>
    <col min="10" max="10" width="16.5555555555556" style="1" customWidth="1"/>
    <col min="11" max="11" width="9.44444444444444" style="2"/>
    <col min="12" max="12" width="11.1111111111111" style="3"/>
    <col min="13" max="16384" width="9" style="1"/>
  </cols>
  <sheetData>
    <row r="1" s="1" customFormat="1" ht="36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K1" s="2"/>
      <c r="L1" s="3"/>
    </row>
    <row r="2" s="1" customFormat="1" ht="18.15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 t="s">
        <v>9</v>
      </c>
      <c r="J2" s="8" t="s">
        <v>10</v>
      </c>
      <c r="K2" s="9"/>
      <c r="L2" s="3"/>
    </row>
    <row r="3" ht="15.6" spans="1:11">
      <c r="A3" s="6">
        <v>1</v>
      </c>
      <c r="B3" s="6">
        <v>20211001</v>
      </c>
      <c r="C3" s="6" t="s">
        <v>11</v>
      </c>
      <c r="D3" s="6" t="s">
        <v>12</v>
      </c>
      <c r="E3" s="6" t="s">
        <v>13</v>
      </c>
      <c r="F3" s="6"/>
      <c r="G3" s="6">
        <v>70</v>
      </c>
      <c r="H3" s="6"/>
      <c r="I3" s="10">
        <f>SUM(G3)*40%+SUM(H3)*60%</f>
        <v>28</v>
      </c>
      <c r="J3" s="11" t="s">
        <v>14</v>
      </c>
      <c r="K3" s="12">
        <f>MAX(A3:A48)</f>
        <v>46</v>
      </c>
    </row>
    <row r="4" ht="16.35" spans="1:11">
      <c r="A4" s="6">
        <v>2</v>
      </c>
      <c r="B4" s="6">
        <v>20211002</v>
      </c>
      <c r="C4" s="6" t="s">
        <v>11</v>
      </c>
      <c r="D4" s="6" t="s">
        <v>12</v>
      </c>
      <c r="E4" s="6" t="s">
        <v>15</v>
      </c>
      <c r="F4" s="6"/>
      <c r="G4" s="6">
        <v>70</v>
      </c>
      <c r="H4" s="6"/>
      <c r="I4" s="10">
        <f t="shared" ref="I4:I48" si="0">SUM(G4)*40%+SUM(H4)*60%</f>
        <v>28</v>
      </c>
      <c r="J4" s="13" t="s">
        <v>16</v>
      </c>
      <c r="K4" s="14">
        <f>COUNT(H3:H48)</f>
        <v>0</v>
      </c>
    </row>
    <row r="5" ht="15.6" spans="1:11">
      <c r="A5" s="6">
        <v>3</v>
      </c>
      <c r="B5" s="6">
        <v>20211003</v>
      </c>
      <c r="C5" s="6" t="s">
        <v>11</v>
      </c>
      <c r="D5" s="6" t="s">
        <v>12</v>
      </c>
      <c r="E5" s="6" t="s">
        <v>17</v>
      </c>
      <c r="F5" s="6"/>
      <c r="G5" s="6">
        <v>70</v>
      </c>
      <c r="H5" s="6"/>
      <c r="I5" s="10">
        <f t="shared" si="0"/>
        <v>28</v>
      </c>
      <c r="J5" s="11" t="s">
        <v>18</v>
      </c>
      <c r="K5" s="12">
        <f>SUM(COUNTIF(H3:H48,"缺考"),COUNTIF(H3:H48,""))</f>
        <v>46</v>
      </c>
    </row>
    <row r="6" ht="16.35" spans="1:11">
      <c r="A6" s="6">
        <v>4</v>
      </c>
      <c r="B6" s="6">
        <v>20211004</v>
      </c>
      <c r="C6" s="6" t="s">
        <v>11</v>
      </c>
      <c r="D6" s="6" t="s">
        <v>12</v>
      </c>
      <c r="E6" s="6" t="s">
        <v>19</v>
      </c>
      <c r="F6" s="6"/>
      <c r="G6" s="6">
        <v>70</v>
      </c>
      <c r="H6" s="6"/>
      <c r="I6" s="10">
        <f t="shared" si="0"/>
        <v>28</v>
      </c>
      <c r="J6" s="13" t="s">
        <v>20</v>
      </c>
      <c r="K6" s="14">
        <f>MAX(I3:I48)</f>
        <v>28</v>
      </c>
    </row>
    <row r="7" ht="15.6" spans="1:11">
      <c r="A7" s="6">
        <v>5</v>
      </c>
      <c r="B7" s="6">
        <v>20211005</v>
      </c>
      <c r="C7" s="6" t="s">
        <v>11</v>
      </c>
      <c r="D7" s="6" t="s">
        <v>12</v>
      </c>
      <c r="E7" s="6" t="s">
        <v>21</v>
      </c>
      <c r="F7" s="6"/>
      <c r="G7" s="6">
        <v>70</v>
      </c>
      <c r="H7" s="6"/>
      <c r="I7" s="10">
        <f t="shared" si="0"/>
        <v>28</v>
      </c>
      <c r="J7" s="11" t="s">
        <v>22</v>
      </c>
      <c r="K7" s="12">
        <f>MIN(I3:I48)</f>
        <v>28</v>
      </c>
    </row>
    <row r="8" ht="16.35" spans="1:11">
      <c r="A8" s="6">
        <v>6</v>
      </c>
      <c r="B8" s="6">
        <v>20211006</v>
      </c>
      <c r="C8" s="6" t="s">
        <v>11</v>
      </c>
      <c r="D8" s="6" t="s">
        <v>12</v>
      </c>
      <c r="E8" s="6" t="s">
        <v>23</v>
      </c>
      <c r="F8" s="6"/>
      <c r="G8" s="6">
        <v>70</v>
      </c>
      <c r="H8" s="6"/>
      <c r="I8" s="10">
        <f t="shared" si="0"/>
        <v>28</v>
      </c>
      <c r="J8" s="13" t="s">
        <v>24</v>
      </c>
      <c r="K8" s="14">
        <f>AVERAGE(I3:I48)</f>
        <v>28</v>
      </c>
    </row>
    <row r="9" ht="15.6" spans="1:11">
      <c r="A9" s="6">
        <v>7</v>
      </c>
      <c r="B9" s="6">
        <v>20211007</v>
      </c>
      <c r="C9" s="6" t="s">
        <v>11</v>
      </c>
      <c r="D9" s="6" t="s">
        <v>12</v>
      </c>
      <c r="E9" s="6" t="s">
        <v>25</v>
      </c>
      <c r="F9" s="6"/>
      <c r="G9" s="6">
        <v>70</v>
      </c>
      <c r="H9" s="6"/>
      <c r="I9" s="10">
        <f t="shared" si="0"/>
        <v>28</v>
      </c>
      <c r="J9" s="11" t="s">
        <v>26</v>
      </c>
      <c r="K9" s="12">
        <f>MAX(H3:H48)</f>
        <v>0</v>
      </c>
    </row>
    <row r="10" ht="16.35" spans="1:11">
      <c r="A10" s="6">
        <v>8</v>
      </c>
      <c r="B10" s="6">
        <v>20211008</v>
      </c>
      <c r="C10" s="6" t="s">
        <v>11</v>
      </c>
      <c r="D10" s="6" t="s">
        <v>12</v>
      </c>
      <c r="E10" s="6" t="s">
        <v>27</v>
      </c>
      <c r="F10" s="6"/>
      <c r="G10" s="6">
        <v>70</v>
      </c>
      <c r="H10" s="6"/>
      <c r="I10" s="10">
        <f t="shared" si="0"/>
        <v>28</v>
      </c>
      <c r="J10" s="13" t="s">
        <v>28</v>
      </c>
      <c r="K10" s="14">
        <f>MIN(H3:H48)</f>
        <v>0</v>
      </c>
    </row>
    <row r="11" ht="15.6" spans="1:11">
      <c r="A11" s="6">
        <v>9</v>
      </c>
      <c r="B11" s="6">
        <v>20211009</v>
      </c>
      <c r="C11" s="6" t="s">
        <v>11</v>
      </c>
      <c r="D11" s="6" t="s">
        <v>12</v>
      </c>
      <c r="E11" s="6" t="s">
        <v>29</v>
      </c>
      <c r="F11" s="6"/>
      <c r="G11" s="6">
        <v>70</v>
      </c>
      <c r="H11" s="6"/>
      <c r="I11" s="10">
        <f t="shared" si="0"/>
        <v>28</v>
      </c>
      <c r="J11" s="11" t="s">
        <v>30</v>
      </c>
      <c r="K11" s="12" t="e">
        <f>AVERAGE(H3:H48)</f>
        <v>#DIV/0!</v>
      </c>
    </row>
    <row r="12" ht="16.35" spans="1:12">
      <c r="A12" s="6">
        <v>10</v>
      </c>
      <c r="B12" s="6">
        <v>20211010</v>
      </c>
      <c r="C12" s="6" t="s">
        <v>11</v>
      </c>
      <c r="D12" s="6" t="s">
        <v>12</v>
      </c>
      <c r="E12" s="6" t="s">
        <v>31</v>
      </c>
      <c r="F12" s="6"/>
      <c r="G12" s="6">
        <v>70</v>
      </c>
      <c r="H12" s="6"/>
      <c r="I12" s="10">
        <f t="shared" si="0"/>
        <v>28</v>
      </c>
      <c r="J12" s="13" t="s">
        <v>32</v>
      </c>
      <c r="K12" s="13">
        <f>SUMPRODUCT((H3:H48=100)*1)</f>
        <v>0</v>
      </c>
      <c r="L12" s="15" t="e">
        <f>K12/$K4</f>
        <v>#DIV/0!</v>
      </c>
    </row>
    <row r="13" ht="15.6" spans="1:12">
      <c r="A13" s="6">
        <v>11</v>
      </c>
      <c r="B13" s="6">
        <v>20211011</v>
      </c>
      <c r="C13" s="6" t="s">
        <v>11</v>
      </c>
      <c r="D13" s="6" t="s">
        <v>12</v>
      </c>
      <c r="E13" s="6" t="s">
        <v>33</v>
      </c>
      <c r="F13" s="6"/>
      <c r="G13" s="6">
        <v>70</v>
      </c>
      <c r="H13" s="6"/>
      <c r="I13" s="10">
        <f t="shared" si="0"/>
        <v>28</v>
      </c>
      <c r="J13" s="11" t="s">
        <v>34</v>
      </c>
      <c r="K13" s="11">
        <f>SUMPRODUCT((H3:H48&gt;=90)*(H3:H48&lt;=99))</f>
        <v>0</v>
      </c>
      <c r="L13" s="16" t="e">
        <f>K13/$K4</f>
        <v>#DIV/0!</v>
      </c>
    </row>
    <row r="14" ht="16.35" spans="1:12">
      <c r="A14" s="6">
        <v>12</v>
      </c>
      <c r="B14" s="6">
        <v>20211012</v>
      </c>
      <c r="C14" s="6" t="s">
        <v>11</v>
      </c>
      <c r="D14" s="6" t="s">
        <v>12</v>
      </c>
      <c r="E14" s="6" t="s">
        <v>35</v>
      </c>
      <c r="F14" s="6"/>
      <c r="G14" s="6">
        <v>70</v>
      </c>
      <c r="H14" s="6"/>
      <c r="I14" s="10">
        <f t="shared" si="0"/>
        <v>28</v>
      </c>
      <c r="J14" s="13" t="s">
        <v>36</v>
      </c>
      <c r="K14" s="13">
        <f>SUMPRODUCT((H3:H48&gt;=80)*(H3:H48&lt;=89))</f>
        <v>0</v>
      </c>
      <c r="L14" s="15" t="e">
        <f>K14/$K4</f>
        <v>#DIV/0!</v>
      </c>
    </row>
    <row r="15" ht="15.6" spans="1:12">
      <c r="A15" s="6">
        <v>13</v>
      </c>
      <c r="B15" s="6">
        <v>20211013</v>
      </c>
      <c r="C15" s="6" t="s">
        <v>11</v>
      </c>
      <c r="D15" s="6" t="s">
        <v>12</v>
      </c>
      <c r="E15" s="6" t="s">
        <v>37</v>
      </c>
      <c r="F15" s="6"/>
      <c r="G15" s="6">
        <v>70</v>
      </c>
      <c r="H15" s="6"/>
      <c r="I15" s="10">
        <f t="shared" si="0"/>
        <v>28</v>
      </c>
      <c r="J15" s="11" t="s">
        <v>38</v>
      </c>
      <c r="K15" s="11">
        <f>SUMPRODUCT((H3:H48&gt;=70)*(H3:H48&lt;=79))</f>
        <v>0</v>
      </c>
      <c r="L15" s="16" t="e">
        <f>K15/$K4</f>
        <v>#DIV/0!</v>
      </c>
    </row>
    <row r="16" ht="16.35" spans="1:12">
      <c r="A16" s="6">
        <v>14</v>
      </c>
      <c r="B16" s="6">
        <v>20211014</v>
      </c>
      <c r="C16" s="6" t="s">
        <v>11</v>
      </c>
      <c r="D16" s="6" t="s">
        <v>12</v>
      </c>
      <c r="E16" s="6" t="s">
        <v>39</v>
      </c>
      <c r="F16" s="6"/>
      <c r="G16" s="6">
        <v>70</v>
      </c>
      <c r="H16" s="6"/>
      <c r="I16" s="10">
        <f t="shared" si="0"/>
        <v>28</v>
      </c>
      <c r="J16" s="13" t="s">
        <v>40</v>
      </c>
      <c r="K16" s="13">
        <f>SUMPRODUCT((H3:H48&gt;=60)*(H3:H48&lt;=69))</f>
        <v>0</v>
      </c>
      <c r="L16" s="15" t="e">
        <f>K16/$K4</f>
        <v>#DIV/0!</v>
      </c>
    </row>
    <row r="17" ht="15.6" spans="1:12">
      <c r="A17" s="6">
        <v>15</v>
      </c>
      <c r="B17" s="6">
        <v>20211015</v>
      </c>
      <c r="C17" s="6" t="s">
        <v>11</v>
      </c>
      <c r="D17" s="6" t="s">
        <v>12</v>
      </c>
      <c r="E17" s="6" t="s">
        <v>41</v>
      </c>
      <c r="F17" s="6"/>
      <c r="G17" s="6">
        <v>70</v>
      </c>
      <c r="H17" s="6"/>
      <c r="I17" s="10">
        <f t="shared" si="0"/>
        <v>28</v>
      </c>
      <c r="J17" s="11" t="s">
        <v>42</v>
      </c>
      <c r="K17" s="11">
        <f>COUNTIF(H3:H48,"&lt;60")</f>
        <v>0</v>
      </c>
      <c r="L17" s="16" t="e">
        <f>K17/$K4</f>
        <v>#DIV/0!</v>
      </c>
    </row>
    <row r="18" ht="15.6" spans="1:9">
      <c r="A18" s="6">
        <v>16</v>
      </c>
      <c r="B18" s="6">
        <v>20211016</v>
      </c>
      <c r="C18" s="6" t="s">
        <v>11</v>
      </c>
      <c r="D18" s="6" t="s">
        <v>12</v>
      </c>
      <c r="E18" s="6" t="s">
        <v>43</v>
      </c>
      <c r="F18" s="6"/>
      <c r="G18" s="6">
        <v>70</v>
      </c>
      <c r="H18" s="6"/>
      <c r="I18" s="10">
        <f t="shared" si="0"/>
        <v>28</v>
      </c>
    </row>
    <row r="19" ht="15.6" spans="1:9">
      <c r="A19" s="6">
        <v>17</v>
      </c>
      <c r="B19" s="6">
        <v>20211017</v>
      </c>
      <c r="C19" s="6" t="s">
        <v>11</v>
      </c>
      <c r="D19" s="6" t="s">
        <v>12</v>
      </c>
      <c r="E19" s="6" t="s">
        <v>44</v>
      </c>
      <c r="F19" s="6"/>
      <c r="G19" s="6">
        <v>70</v>
      </c>
      <c r="H19" s="6"/>
      <c r="I19" s="10">
        <f t="shared" si="0"/>
        <v>28</v>
      </c>
    </row>
    <row r="20" ht="15.6" spans="1:9">
      <c r="A20" s="6">
        <v>18</v>
      </c>
      <c r="B20" s="6">
        <v>20211018</v>
      </c>
      <c r="C20" s="6" t="s">
        <v>11</v>
      </c>
      <c r="D20" s="6" t="s">
        <v>12</v>
      </c>
      <c r="E20" s="6" t="s">
        <v>45</v>
      </c>
      <c r="F20" s="6"/>
      <c r="G20" s="6">
        <v>70</v>
      </c>
      <c r="H20" s="6"/>
      <c r="I20" s="10">
        <f t="shared" si="0"/>
        <v>28</v>
      </c>
    </row>
    <row r="21" ht="15.6" spans="1:9">
      <c r="A21" s="6">
        <v>19</v>
      </c>
      <c r="B21" s="6">
        <v>20211019</v>
      </c>
      <c r="C21" s="6" t="s">
        <v>11</v>
      </c>
      <c r="D21" s="6" t="s">
        <v>12</v>
      </c>
      <c r="E21" s="6" t="s">
        <v>46</v>
      </c>
      <c r="F21" s="6"/>
      <c r="G21" s="6">
        <v>70</v>
      </c>
      <c r="H21" s="6"/>
      <c r="I21" s="10">
        <f t="shared" si="0"/>
        <v>28</v>
      </c>
    </row>
    <row r="22" ht="15.6" spans="1:9">
      <c r="A22" s="6">
        <v>20</v>
      </c>
      <c r="B22" s="6">
        <v>20211020</v>
      </c>
      <c r="C22" s="6" t="s">
        <v>11</v>
      </c>
      <c r="D22" s="6" t="s">
        <v>12</v>
      </c>
      <c r="E22" s="6" t="s">
        <v>47</v>
      </c>
      <c r="F22" s="6"/>
      <c r="G22" s="6">
        <v>70</v>
      </c>
      <c r="H22" s="6"/>
      <c r="I22" s="10">
        <f t="shared" si="0"/>
        <v>28</v>
      </c>
    </row>
    <row r="23" ht="15.6" spans="1:9">
      <c r="A23" s="6">
        <v>21</v>
      </c>
      <c r="B23" s="6">
        <v>20211021</v>
      </c>
      <c r="C23" s="6" t="s">
        <v>11</v>
      </c>
      <c r="D23" s="6" t="s">
        <v>12</v>
      </c>
      <c r="E23" s="6" t="s">
        <v>48</v>
      </c>
      <c r="F23" s="6"/>
      <c r="G23" s="6">
        <v>70</v>
      </c>
      <c r="H23" s="6"/>
      <c r="I23" s="10">
        <f t="shared" si="0"/>
        <v>28</v>
      </c>
    </row>
    <row r="24" ht="15.6" spans="1:9">
      <c r="A24" s="6">
        <v>22</v>
      </c>
      <c r="B24" s="6">
        <v>20211022</v>
      </c>
      <c r="C24" s="6" t="s">
        <v>11</v>
      </c>
      <c r="D24" s="6" t="s">
        <v>12</v>
      </c>
      <c r="E24" s="6" t="s">
        <v>49</v>
      </c>
      <c r="F24" s="6"/>
      <c r="G24" s="6">
        <v>70</v>
      </c>
      <c r="H24" s="6"/>
      <c r="I24" s="10">
        <f t="shared" si="0"/>
        <v>28</v>
      </c>
    </row>
    <row r="25" ht="15.6" spans="1:9">
      <c r="A25" s="6">
        <v>23</v>
      </c>
      <c r="B25" s="6">
        <v>20211023</v>
      </c>
      <c r="C25" s="6" t="s">
        <v>11</v>
      </c>
      <c r="D25" s="6" t="s">
        <v>12</v>
      </c>
      <c r="E25" s="6" t="s">
        <v>50</v>
      </c>
      <c r="F25" s="6"/>
      <c r="G25" s="6">
        <v>70</v>
      </c>
      <c r="H25" s="6"/>
      <c r="I25" s="10">
        <f t="shared" si="0"/>
        <v>28</v>
      </c>
    </row>
    <row r="26" ht="15.6" spans="1:9">
      <c r="A26" s="6">
        <v>24</v>
      </c>
      <c r="B26" s="6">
        <v>20211024</v>
      </c>
      <c r="C26" s="6" t="s">
        <v>11</v>
      </c>
      <c r="D26" s="6" t="s">
        <v>12</v>
      </c>
      <c r="E26" s="6" t="s">
        <v>51</v>
      </c>
      <c r="F26" s="6"/>
      <c r="G26" s="6">
        <v>70</v>
      </c>
      <c r="H26" s="6"/>
      <c r="I26" s="10">
        <f t="shared" si="0"/>
        <v>28</v>
      </c>
    </row>
    <row r="27" ht="15.6" spans="1:9">
      <c r="A27" s="6">
        <v>25</v>
      </c>
      <c r="B27" s="6">
        <v>20211025</v>
      </c>
      <c r="C27" s="6" t="s">
        <v>11</v>
      </c>
      <c r="D27" s="6" t="s">
        <v>12</v>
      </c>
      <c r="E27" s="6" t="s">
        <v>52</v>
      </c>
      <c r="F27" s="6"/>
      <c r="G27" s="6">
        <v>70</v>
      </c>
      <c r="H27" s="6"/>
      <c r="I27" s="10">
        <f t="shared" si="0"/>
        <v>28</v>
      </c>
    </row>
    <row r="28" ht="15.6" spans="1:9">
      <c r="A28" s="6">
        <v>26</v>
      </c>
      <c r="B28" s="6">
        <v>20211026</v>
      </c>
      <c r="C28" s="6" t="s">
        <v>11</v>
      </c>
      <c r="D28" s="6" t="s">
        <v>12</v>
      </c>
      <c r="E28" s="6" t="s">
        <v>53</v>
      </c>
      <c r="F28" s="6"/>
      <c r="G28" s="6">
        <v>70</v>
      </c>
      <c r="H28" s="6"/>
      <c r="I28" s="10">
        <f t="shared" si="0"/>
        <v>28</v>
      </c>
    </row>
    <row r="29" ht="15.6" spans="1:9">
      <c r="A29" s="6">
        <v>27</v>
      </c>
      <c r="B29" s="6">
        <v>20211027</v>
      </c>
      <c r="C29" s="6" t="s">
        <v>11</v>
      </c>
      <c r="D29" s="6" t="s">
        <v>12</v>
      </c>
      <c r="E29" s="6" t="s">
        <v>54</v>
      </c>
      <c r="F29" s="6"/>
      <c r="G29" s="6">
        <v>70</v>
      </c>
      <c r="H29" s="6"/>
      <c r="I29" s="10">
        <f t="shared" si="0"/>
        <v>28</v>
      </c>
    </row>
    <row r="30" ht="15.6" spans="1:9">
      <c r="A30" s="6">
        <v>28</v>
      </c>
      <c r="B30" s="6">
        <v>20211028</v>
      </c>
      <c r="C30" s="6" t="s">
        <v>11</v>
      </c>
      <c r="D30" s="6" t="s">
        <v>12</v>
      </c>
      <c r="E30" s="6" t="s">
        <v>55</v>
      </c>
      <c r="F30" s="6"/>
      <c r="G30" s="6">
        <v>70</v>
      </c>
      <c r="H30" s="6"/>
      <c r="I30" s="10">
        <f t="shared" si="0"/>
        <v>28</v>
      </c>
    </row>
    <row r="31" ht="15.6" spans="1:9">
      <c r="A31" s="6">
        <v>29</v>
      </c>
      <c r="B31" s="6">
        <v>20211029</v>
      </c>
      <c r="C31" s="6" t="s">
        <v>11</v>
      </c>
      <c r="D31" s="6" t="s">
        <v>12</v>
      </c>
      <c r="E31" s="6" t="s">
        <v>56</v>
      </c>
      <c r="F31" s="6"/>
      <c r="G31" s="6">
        <v>70</v>
      </c>
      <c r="H31" s="6"/>
      <c r="I31" s="10">
        <f t="shared" si="0"/>
        <v>28</v>
      </c>
    </row>
    <row r="32" ht="15.6" spans="1:9">
      <c r="A32" s="6">
        <v>30</v>
      </c>
      <c r="B32" s="6">
        <v>20211030</v>
      </c>
      <c r="C32" s="6" t="s">
        <v>11</v>
      </c>
      <c r="D32" s="6" t="s">
        <v>12</v>
      </c>
      <c r="E32" s="6" t="s">
        <v>57</v>
      </c>
      <c r="F32" s="6"/>
      <c r="G32" s="6">
        <v>70</v>
      </c>
      <c r="H32" s="6"/>
      <c r="I32" s="10">
        <f t="shared" si="0"/>
        <v>28</v>
      </c>
    </row>
    <row r="33" ht="15.6" spans="1:9">
      <c r="A33" s="6">
        <v>31</v>
      </c>
      <c r="B33" s="6">
        <v>20211031</v>
      </c>
      <c r="C33" s="6" t="s">
        <v>11</v>
      </c>
      <c r="D33" s="6" t="s">
        <v>12</v>
      </c>
      <c r="E33" s="6" t="s">
        <v>58</v>
      </c>
      <c r="F33" s="6"/>
      <c r="G33" s="6">
        <v>70</v>
      </c>
      <c r="H33" s="6"/>
      <c r="I33" s="10">
        <f t="shared" si="0"/>
        <v>28</v>
      </c>
    </row>
    <row r="34" ht="15.6" spans="1:9">
      <c r="A34" s="6">
        <v>32</v>
      </c>
      <c r="B34" s="6">
        <v>20211032</v>
      </c>
      <c r="C34" s="6" t="s">
        <v>11</v>
      </c>
      <c r="D34" s="6" t="s">
        <v>12</v>
      </c>
      <c r="E34" s="6" t="s">
        <v>59</v>
      </c>
      <c r="F34" s="6"/>
      <c r="G34" s="6">
        <v>70</v>
      </c>
      <c r="H34" s="6"/>
      <c r="I34" s="10">
        <f t="shared" si="0"/>
        <v>28</v>
      </c>
    </row>
    <row r="35" ht="15.6" spans="1:9">
      <c r="A35" s="6">
        <v>33</v>
      </c>
      <c r="B35" s="6">
        <v>20211033</v>
      </c>
      <c r="C35" s="6" t="s">
        <v>11</v>
      </c>
      <c r="D35" s="6" t="s">
        <v>12</v>
      </c>
      <c r="E35" s="6" t="s">
        <v>60</v>
      </c>
      <c r="F35" s="6"/>
      <c r="G35" s="6">
        <v>70</v>
      </c>
      <c r="H35" s="6"/>
      <c r="I35" s="10">
        <f t="shared" si="0"/>
        <v>28</v>
      </c>
    </row>
    <row r="36" ht="15.6" spans="1:9">
      <c r="A36" s="6">
        <v>34</v>
      </c>
      <c r="B36" s="6">
        <v>20211034</v>
      </c>
      <c r="C36" s="6" t="s">
        <v>11</v>
      </c>
      <c r="D36" s="6" t="s">
        <v>12</v>
      </c>
      <c r="E36" s="6" t="s">
        <v>61</v>
      </c>
      <c r="F36" s="6"/>
      <c r="G36" s="6">
        <v>70</v>
      </c>
      <c r="H36" s="6"/>
      <c r="I36" s="10">
        <f t="shared" si="0"/>
        <v>28</v>
      </c>
    </row>
    <row r="37" ht="15.6" spans="1:9">
      <c r="A37" s="6">
        <v>35</v>
      </c>
      <c r="B37" s="6">
        <v>20211035</v>
      </c>
      <c r="C37" s="6" t="s">
        <v>11</v>
      </c>
      <c r="D37" s="6" t="s">
        <v>12</v>
      </c>
      <c r="E37" s="6" t="s">
        <v>62</v>
      </c>
      <c r="F37" s="6"/>
      <c r="G37" s="6">
        <v>70</v>
      </c>
      <c r="H37" s="6"/>
      <c r="I37" s="10">
        <f t="shared" si="0"/>
        <v>28</v>
      </c>
    </row>
    <row r="38" ht="15.6" spans="1:9">
      <c r="A38" s="6">
        <v>36</v>
      </c>
      <c r="B38" s="6">
        <v>20211036</v>
      </c>
      <c r="C38" s="6" t="s">
        <v>11</v>
      </c>
      <c r="D38" s="6" t="s">
        <v>12</v>
      </c>
      <c r="E38" s="6" t="s">
        <v>63</v>
      </c>
      <c r="F38" s="6"/>
      <c r="G38" s="6">
        <v>70</v>
      </c>
      <c r="H38" s="6"/>
      <c r="I38" s="10">
        <f t="shared" si="0"/>
        <v>28</v>
      </c>
    </row>
    <row r="39" ht="15.6" spans="1:9">
      <c r="A39" s="6">
        <v>37</v>
      </c>
      <c r="B39" s="6">
        <v>20211037</v>
      </c>
      <c r="C39" s="6" t="s">
        <v>11</v>
      </c>
      <c r="D39" s="6" t="s">
        <v>12</v>
      </c>
      <c r="E39" s="6" t="s">
        <v>64</v>
      </c>
      <c r="F39" s="6"/>
      <c r="G39" s="6">
        <v>70</v>
      </c>
      <c r="H39" s="6"/>
      <c r="I39" s="10">
        <f t="shared" si="0"/>
        <v>28</v>
      </c>
    </row>
    <row r="40" ht="15.6" spans="1:9">
      <c r="A40" s="6">
        <v>38</v>
      </c>
      <c r="B40" s="6">
        <v>20211038</v>
      </c>
      <c r="C40" s="6" t="s">
        <v>11</v>
      </c>
      <c r="D40" s="6" t="s">
        <v>12</v>
      </c>
      <c r="E40" s="6" t="s">
        <v>65</v>
      </c>
      <c r="F40" s="6"/>
      <c r="G40" s="6">
        <v>70</v>
      </c>
      <c r="H40" s="6"/>
      <c r="I40" s="10">
        <f t="shared" si="0"/>
        <v>28</v>
      </c>
    </row>
    <row r="41" ht="15.6" spans="1:9">
      <c r="A41" s="6">
        <v>39</v>
      </c>
      <c r="B41" s="6">
        <v>20211039</v>
      </c>
      <c r="C41" s="6" t="s">
        <v>11</v>
      </c>
      <c r="D41" s="6" t="s">
        <v>12</v>
      </c>
      <c r="E41" s="6" t="s">
        <v>66</v>
      </c>
      <c r="F41" s="6"/>
      <c r="G41" s="6">
        <v>70</v>
      </c>
      <c r="H41" s="6"/>
      <c r="I41" s="10">
        <f t="shared" si="0"/>
        <v>28</v>
      </c>
    </row>
    <row r="42" ht="15.6" spans="1:9">
      <c r="A42" s="6">
        <v>40</v>
      </c>
      <c r="B42" s="6">
        <v>20211040</v>
      </c>
      <c r="C42" s="6" t="s">
        <v>11</v>
      </c>
      <c r="D42" s="6" t="s">
        <v>12</v>
      </c>
      <c r="E42" s="6" t="s">
        <v>67</v>
      </c>
      <c r="F42" s="6"/>
      <c r="G42" s="6">
        <v>70</v>
      </c>
      <c r="H42" s="6"/>
      <c r="I42" s="10">
        <f t="shared" si="0"/>
        <v>28</v>
      </c>
    </row>
    <row r="43" ht="15.6" spans="1:9">
      <c r="A43" s="6">
        <v>41</v>
      </c>
      <c r="B43" s="6">
        <v>20211041</v>
      </c>
      <c r="C43" s="6" t="s">
        <v>11</v>
      </c>
      <c r="D43" s="6" t="s">
        <v>12</v>
      </c>
      <c r="E43" s="6" t="s">
        <v>68</v>
      </c>
      <c r="F43" s="6"/>
      <c r="G43" s="6">
        <v>70</v>
      </c>
      <c r="H43" s="6"/>
      <c r="I43" s="10">
        <f t="shared" ref="I43:I48" si="1">SUM(G43)*40%+SUM(H43)*60%</f>
        <v>28</v>
      </c>
    </row>
    <row r="44" ht="15.6" spans="1:9">
      <c r="A44" s="6">
        <v>42</v>
      </c>
      <c r="B44" s="6">
        <v>20211042</v>
      </c>
      <c r="C44" s="6" t="s">
        <v>11</v>
      </c>
      <c r="D44" s="6" t="s">
        <v>12</v>
      </c>
      <c r="E44" s="6" t="s">
        <v>69</v>
      </c>
      <c r="F44" s="6"/>
      <c r="G44" s="6">
        <v>70</v>
      </c>
      <c r="H44" s="6"/>
      <c r="I44" s="10">
        <f t="shared" si="1"/>
        <v>28</v>
      </c>
    </row>
    <row r="45" ht="15.6" spans="1:9">
      <c r="A45" s="6">
        <v>43</v>
      </c>
      <c r="B45" s="6">
        <v>20211043</v>
      </c>
      <c r="C45" s="6" t="s">
        <v>11</v>
      </c>
      <c r="D45" s="6" t="s">
        <v>12</v>
      </c>
      <c r="E45" s="6" t="s">
        <v>70</v>
      </c>
      <c r="F45" s="6"/>
      <c r="G45" s="6">
        <v>70</v>
      </c>
      <c r="H45" s="6"/>
      <c r="I45" s="10">
        <f t="shared" si="1"/>
        <v>28</v>
      </c>
    </row>
    <row r="46" ht="15.6" spans="1:9">
      <c r="A46" s="6">
        <v>44</v>
      </c>
      <c r="B46" s="6">
        <v>20211044</v>
      </c>
      <c r="C46" s="6" t="s">
        <v>11</v>
      </c>
      <c r="D46" s="6" t="s">
        <v>12</v>
      </c>
      <c r="E46" s="6" t="s">
        <v>71</v>
      </c>
      <c r="F46" s="6"/>
      <c r="G46" s="6">
        <v>70</v>
      </c>
      <c r="H46" s="6"/>
      <c r="I46" s="10">
        <f t="shared" si="1"/>
        <v>28</v>
      </c>
    </row>
    <row r="47" ht="15.6" spans="1:9">
      <c r="A47" s="6">
        <v>45</v>
      </c>
      <c r="B47" s="6">
        <v>20211045</v>
      </c>
      <c r="C47" s="6" t="s">
        <v>11</v>
      </c>
      <c r="D47" s="6" t="s">
        <v>12</v>
      </c>
      <c r="E47" s="6" t="s">
        <v>72</v>
      </c>
      <c r="F47" s="6"/>
      <c r="G47" s="6">
        <v>70</v>
      </c>
      <c r="H47" s="6"/>
      <c r="I47" s="10">
        <f t="shared" si="1"/>
        <v>28</v>
      </c>
    </row>
    <row r="48" ht="15.6" spans="1:9">
      <c r="A48" s="6">
        <v>46</v>
      </c>
      <c r="B48" s="6">
        <v>20211046</v>
      </c>
      <c r="C48" s="6" t="s">
        <v>11</v>
      </c>
      <c r="D48" s="6" t="s">
        <v>12</v>
      </c>
      <c r="E48" s="6" t="s">
        <v>73</v>
      </c>
      <c r="F48" s="6"/>
      <c r="G48" s="6">
        <v>70</v>
      </c>
      <c r="H48" s="6"/>
      <c r="I48" s="10">
        <f t="shared" si="1"/>
        <v>28</v>
      </c>
    </row>
  </sheetData>
  <sheetProtection password="CA07" sheet="1" objects="1"/>
  <protectedRanges>
    <protectedRange sqref="G3:H48" name="区域1"/>
  </protectedRanges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3" sqref="G13"/>
    </sheetView>
  </sheetViews>
  <sheetFormatPr defaultColWidth="9" defaultRowHeight="14.4"/>
  <sheetData/>
  <protectedRanges>
    <protectedRange sqref="G13:H32" name="区域1"/>
  </protectedRange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飘羽</cp:lastModifiedBy>
  <dcterms:created xsi:type="dcterms:W3CDTF">2020-12-14T02:35:00Z</dcterms:created>
  <dcterms:modified xsi:type="dcterms:W3CDTF">2020-12-23T07:22:19Z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