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<sst xmlns="http://schemas.openxmlformats.org/spreadsheetml/2006/main" count="196" uniqueCount="85">
  <si>
    <t>20秋计算机就业2班成绩单</t>
  </si>
  <si>
    <t>序号</t>
  </si>
  <si>
    <t>学号</t>
  </si>
  <si>
    <t>班级</t>
  </si>
  <si>
    <t>专业</t>
  </si>
  <si>
    <t>姓名</t>
  </si>
  <si>
    <t>备注</t>
  </si>
  <si>
    <t>平时成绩</t>
  </si>
  <si>
    <t>期末成绩</t>
  </si>
  <si>
    <t>总成绩</t>
  </si>
  <si>
    <t>数据</t>
  </si>
  <si>
    <t>20秋计算机就业2班</t>
  </si>
  <si>
    <t>计算机</t>
  </si>
  <si>
    <t>马子涵</t>
  </si>
  <si>
    <t>总人数</t>
  </si>
  <si>
    <t>郭丽恂</t>
  </si>
  <si>
    <t>实考人数</t>
  </si>
  <si>
    <t>王瑞韩</t>
  </si>
  <si>
    <t>缺考人数</t>
  </si>
  <si>
    <t>何贤</t>
  </si>
  <si>
    <t>最高分</t>
  </si>
  <si>
    <t>冉佳佳</t>
  </si>
  <si>
    <t>最低分</t>
  </si>
  <si>
    <t>李权</t>
  </si>
  <si>
    <t>平均分</t>
  </si>
  <si>
    <t>包芮</t>
  </si>
  <si>
    <t>卷面最高分</t>
  </si>
  <si>
    <t>郑媛媛</t>
  </si>
  <si>
    <t>卷面最低分</t>
  </si>
  <si>
    <t>王怡然</t>
  </si>
  <si>
    <t>卷面平均分</t>
  </si>
  <si>
    <t>刘雅哲</t>
  </si>
  <si>
    <t>100分人数</t>
  </si>
  <si>
    <t>薛鑫艳</t>
  </si>
  <si>
    <t>90-99人数</t>
  </si>
  <si>
    <t>高嘉敏</t>
  </si>
  <si>
    <t>80-89人数</t>
  </si>
  <si>
    <t>刘祎诺</t>
  </si>
  <si>
    <t>70-79人数</t>
  </si>
  <si>
    <t>苑静茹</t>
  </si>
  <si>
    <t>60-69人数</t>
  </si>
  <si>
    <t>崔瑞雪</t>
  </si>
  <si>
    <t>60分以下人数</t>
  </si>
  <si>
    <t>张粲</t>
  </si>
  <si>
    <t>楚圣旺</t>
  </si>
  <si>
    <t>康健</t>
  </si>
  <si>
    <t>朱義豪</t>
  </si>
  <si>
    <t>王瑞阳</t>
  </si>
  <si>
    <t>崔雅轩</t>
  </si>
  <si>
    <t>王立航</t>
  </si>
  <si>
    <t>郑雨浩</t>
  </si>
  <si>
    <t>史鑫诚</t>
  </si>
  <si>
    <t>刘鹏阔</t>
  </si>
  <si>
    <t>冯帆</t>
  </si>
  <si>
    <t>吴健斌</t>
  </si>
  <si>
    <t>姚正阳</t>
  </si>
  <si>
    <t>吴宏业</t>
  </si>
  <si>
    <t>孙硕</t>
  </si>
  <si>
    <t>卢磊</t>
  </si>
  <si>
    <t>王瑞</t>
  </si>
  <si>
    <t>王兴振</t>
  </si>
  <si>
    <t>李宇康</t>
  </si>
  <si>
    <t>陈乐佳</t>
  </si>
  <si>
    <t>张钞帅</t>
  </si>
  <si>
    <t>赵玄烨</t>
  </si>
  <si>
    <t>刘雨乐</t>
  </si>
  <si>
    <t>刘泽航</t>
  </si>
  <si>
    <t>王一兴</t>
  </si>
  <si>
    <t>陈立伟</t>
  </si>
  <si>
    <t>刘赞</t>
  </si>
  <si>
    <t>王兴家</t>
  </si>
  <si>
    <t>潘朝阳</t>
  </si>
  <si>
    <t>路浩泽</t>
  </si>
  <si>
    <t>许子桐</t>
  </si>
  <si>
    <t>及建坡</t>
  </si>
  <si>
    <t>高恒</t>
  </si>
  <si>
    <t>冯响德</t>
  </si>
  <si>
    <t>高立凯</t>
  </si>
  <si>
    <t>李润</t>
  </si>
  <si>
    <t>杨明</t>
  </si>
  <si>
    <t>邓振达</t>
  </si>
  <si>
    <t>刘易凡</t>
  </si>
  <si>
    <t>王嘉烨</t>
  </si>
  <si>
    <t>休学</t>
  </si>
  <si>
    <t>邢畅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</si>
</sst>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799981688894314"/>
        <bgColor theme="8" tint="0.79998168889431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medium">
        <color theme="8"/>
      </bottom>
      <diagonal/>
    </border>
    <border>
      <left style="thin">
        <color theme="8"/>
      </left>
      <right style="thin">
        <color theme="8"/>
      </right>
      <top style="medium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9" borderId="9" applyNumberFormat="0" applyAlignment="0" applyProtection="0">
      <alignment vertical="center"/>
    </xf>
    <xf numFmtId="0" fontId="11" fillId="9" borderId="7" applyNumberFormat="0" applyAlignment="0" applyProtection="0">
      <alignment vertical="center"/>
    </xf>
    <xf numFmtId="0" fontId="25" fillId="32" borderId="12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76" fontId="1" fillId="0" borderId="1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0" fontId="3" fillId="0" borderId="4" xfId="0" applyNumberFormat="1" applyFont="1" applyFill="1" applyBorder="1" applyAlignment="1">
      <alignment horizontal="center" vertical="center"/>
    </xf>
    <xf numFmtId="10" fontId="3" fillId="2" borderId="3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8"/>
  <sheetViews>
    <sheetView tabSelected="1" topLeftCell="A3" workbookViewId="0">
      <selection activeCell="L25" sqref="L25"/>
    </sheetView>
  </sheetViews>
  <sheetFormatPr defaultColWidth="9" defaultRowHeight="17.4"/>
  <cols>
    <col min="1" max="1" width="7.88888888888889" style="1" customWidth="1"/>
    <col min="2" max="2" width="11.7777777777778" style="1" customWidth="1"/>
    <col min="3" max="3" width="20.6666666666667" style="1" customWidth="1"/>
    <col min="4" max="4" width="10.6666666666667" style="1" customWidth="1"/>
    <col min="5" max="5" width="8.33333333333333" style="1" customWidth="1"/>
    <col min="6" max="6" width="6.77777777777778" style="1" customWidth="1"/>
    <col min="7" max="7" width="11.5555555555556" style="1" customWidth="1"/>
    <col min="8" max="8" width="11.4444444444444" style="1" customWidth="1"/>
    <col min="9" max="9" width="9.11111111111111" style="2" customWidth="1"/>
    <col min="10" max="10" width="16.5555555555556" style="1" customWidth="1"/>
    <col min="11" max="11" width="9.44444444444444" style="2"/>
    <col min="12" max="12" width="11.1111111111111" style="3"/>
    <col min="13" max="16384" width="9" style="1"/>
  </cols>
  <sheetData>
    <row r="1" s="1" customFormat="1" ht="36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K1" s="2"/>
      <c r="L1" s="3"/>
    </row>
    <row r="2" s="1" customFormat="1" ht="18.15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8" t="s">
        <v>9</v>
      </c>
      <c r="J2" s="9" t="s">
        <v>10</v>
      </c>
      <c r="K2" s="10"/>
      <c r="L2" s="3"/>
    </row>
    <row r="3" ht="15.6" spans="1:11">
      <c r="A3" s="6">
        <v>1</v>
      </c>
      <c r="B3" s="6">
        <v>20211101</v>
      </c>
      <c r="C3" s="6" t="s">
        <v>11</v>
      </c>
      <c r="D3" s="6" t="s">
        <v>12</v>
      </c>
      <c r="E3" s="6" t="s">
        <v>13</v>
      </c>
      <c r="F3" s="6"/>
      <c r="G3" s="6">
        <v>70</v>
      </c>
      <c r="H3" s="6"/>
      <c r="I3" s="11">
        <f>SUM(G3)*40%+SUM(H3)*60%</f>
        <v>28</v>
      </c>
      <c r="J3" s="12" t="s">
        <v>14</v>
      </c>
      <c r="K3" s="13">
        <f>MAX(A3:A58)</f>
        <v>56</v>
      </c>
    </row>
    <row r="4" ht="16.35" spans="1:11">
      <c r="A4" s="6">
        <v>2</v>
      </c>
      <c r="B4" s="6">
        <v>20211102</v>
      </c>
      <c r="C4" s="6" t="s">
        <v>11</v>
      </c>
      <c r="D4" s="6" t="s">
        <v>12</v>
      </c>
      <c r="E4" s="6" t="s">
        <v>15</v>
      </c>
      <c r="F4" s="6"/>
      <c r="G4" s="6">
        <v>70</v>
      </c>
      <c r="H4" s="6"/>
      <c r="I4" s="11">
        <f t="shared" ref="I4:I48" si="0">SUM(G4)*40%+SUM(H4)*60%</f>
        <v>28</v>
      </c>
      <c r="J4" s="14" t="s">
        <v>16</v>
      </c>
      <c r="K4" s="15">
        <f>COUNT(H3:H58)</f>
        <v>0</v>
      </c>
    </row>
    <row r="5" ht="15.6" spans="1:11">
      <c r="A5" s="6">
        <v>3</v>
      </c>
      <c r="B5" s="6">
        <v>20211103</v>
      </c>
      <c r="C5" s="6" t="s">
        <v>11</v>
      </c>
      <c r="D5" s="6" t="s">
        <v>12</v>
      </c>
      <c r="E5" s="6" t="s">
        <v>17</v>
      </c>
      <c r="F5" s="6"/>
      <c r="G5" s="6">
        <v>70</v>
      </c>
      <c r="H5" s="6"/>
      <c r="I5" s="11">
        <f t="shared" si="0"/>
        <v>28</v>
      </c>
      <c r="J5" s="12" t="s">
        <v>18</v>
      </c>
      <c r="K5" s="13">
        <f>SUM(COUNTIF(H3:H58,"缺考"),COUNTIF(H3:H58,""))</f>
        <v>56</v>
      </c>
    </row>
    <row r="6" ht="16.35" spans="1:11">
      <c r="A6" s="6">
        <v>4</v>
      </c>
      <c r="B6" s="6">
        <v>20211104</v>
      </c>
      <c r="C6" s="6" t="s">
        <v>11</v>
      </c>
      <c r="D6" s="6" t="s">
        <v>12</v>
      </c>
      <c r="E6" s="6" t="s">
        <v>19</v>
      </c>
      <c r="F6" s="6"/>
      <c r="G6" s="6">
        <v>70</v>
      </c>
      <c r="H6" s="6"/>
      <c r="I6" s="11">
        <f t="shared" si="0"/>
        <v>28</v>
      </c>
      <c r="J6" s="14" t="s">
        <v>20</v>
      </c>
      <c r="K6" s="15">
        <f>MAX(I3:I58)</f>
        <v>28</v>
      </c>
    </row>
    <row r="7" ht="15.6" spans="1:11">
      <c r="A7" s="6">
        <v>5</v>
      </c>
      <c r="B7" s="6">
        <v>20211105</v>
      </c>
      <c r="C7" s="6" t="s">
        <v>11</v>
      </c>
      <c r="D7" s="6" t="s">
        <v>12</v>
      </c>
      <c r="E7" s="6" t="s">
        <v>21</v>
      </c>
      <c r="F7" s="6"/>
      <c r="G7" s="6">
        <v>70</v>
      </c>
      <c r="H7" s="6"/>
      <c r="I7" s="11">
        <f t="shared" si="0"/>
        <v>28</v>
      </c>
      <c r="J7" s="12" t="s">
        <v>22</v>
      </c>
      <c r="K7" s="13">
        <f>MIN(I3:I58)</f>
        <v>28</v>
      </c>
    </row>
    <row r="8" ht="16.35" spans="1:11">
      <c r="A8" s="6">
        <v>6</v>
      </c>
      <c r="B8" s="6">
        <v>20211106</v>
      </c>
      <c r="C8" s="6" t="s">
        <v>11</v>
      </c>
      <c r="D8" s="6" t="s">
        <v>12</v>
      </c>
      <c r="E8" s="6" t="s">
        <v>23</v>
      </c>
      <c r="F8" s="6"/>
      <c r="G8" s="6">
        <v>70</v>
      </c>
      <c r="H8" s="6"/>
      <c r="I8" s="11">
        <f t="shared" si="0"/>
        <v>28</v>
      </c>
      <c r="J8" s="14" t="s">
        <v>24</v>
      </c>
      <c r="K8" s="15">
        <f>AVERAGE(I3:I58)</f>
        <v>28</v>
      </c>
    </row>
    <row r="9" ht="15.6" spans="1:11">
      <c r="A9" s="6">
        <v>7</v>
      </c>
      <c r="B9" s="6">
        <v>20211107</v>
      </c>
      <c r="C9" s="6" t="s">
        <v>11</v>
      </c>
      <c r="D9" s="6" t="s">
        <v>12</v>
      </c>
      <c r="E9" s="6" t="s">
        <v>25</v>
      </c>
      <c r="F9" s="6"/>
      <c r="G9" s="6">
        <v>70</v>
      </c>
      <c r="H9" s="6"/>
      <c r="I9" s="11">
        <f t="shared" si="0"/>
        <v>28</v>
      </c>
      <c r="J9" s="12" t="s">
        <v>26</v>
      </c>
      <c r="K9" s="13">
        <f>MAX(H3:H58)</f>
        <v>0</v>
      </c>
    </row>
    <row r="10" ht="16.35" spans="1:11">
      <c r="A10" s="6">
        <v>8</v>
      </c>
      <c r="B10" s="6">
        <v>20211108</v>
      </c>
      <c r="C10" s="6" t="s">
        <v>11</v>
      </c>
      <c r="D10" s="6" t="s">
        <v>12</v>
      </c>
      <c r="E10" s="6" t="s">
        <v>27</v>
      </c>
      <c r="F10" s="6"/>
      <c r="G10" s="6">
        <v>70</v>
      </c>
      <c r="H10" s="6"/>
      <c r="I10" s="11">
        <f t="shared" si="0"/>
        <v>28</v>
      </c>
      <c r="J10" s="14" t="s">
        <v>28</v>
      </c>
      <c r="K10" s="15">
        <f>MIN(H3:H58)</f>
        <v>0</v>
      </c>
    </row>
    <row r="11" ht="15.6" spans="1:11">
      <c r="A11" s="6">
        <v>9</v>
      </c>
      <c r="B11" s="6">
        <v>20211109</v>
      </c>
      <c r="C11" s="6" t="s">
        <v>11</v>
      </c>
      <c r="D11" s="6" t="s">
        <v>12</v>
      </c>
      <c r="E11" s="6" t="s">
        <v>29</v>
      </c>
      <c r="F11" s="6"/>
      <c r="G11" s="6">
        <v>70</v>
      </c>
      <c r="H11" s="6"/>
      <c r="I11" s="11">
        <f t="shared" si="0"/>
        <v>28</v>
      </c>
      <c r="J11" s="12" t="s">
        <v>30</v>
      </c>
      <c r="K11" s="13" t="e">
        <f>AVERAGE(H3:H58)</f>
        <v>#DIV/0!</v>
      </c>
    </row>
    <row r="12" ht="16.35" spans="1:12">
      <c r="A12" s="6">
        <v>10</v>
      </c>
      <c r="B12" s="6">
        <v>20211110</v>
      </c>
      <c r="C12" s="6" t="s">
        <v>11</v>
      </c>
      <c r="D12" s="6" t="s">
        <v>12</v>
      </c>
      <c r="E12" s="6" t="s">
        <v>31</v>
      </c>
      <c r="F12" s="6"/>
      <c r="G12" s="6">
        <v>70</v>
      </c>
      <c r="H12" s="6"/>
      <c r="I12" s="11">
        <f t="shared" si="0"/>
        <v>28</v>
      </c>
      <c r="J12" s="14" t="s">
        <v>32</v>
      </c>
      <c r="K12" s="14">
        <f>SUMPRODUCT((H3:H58=100)*1)</f>
        <v>0</v>
      </c>
      <c r="L12" s="16" t="e">
        <f>K12/$K4</f>
        <v>#DIV/0!</v>
      </c>
    </row>
    <row r="13" ht="15.6" spans="1:12">
      <c r="A13" s="6">
        <v>11</v>
      </c>
      <c r="B13" s="6">
        <v>20211111</v>
      </c>
      <c r="C13" s="6" t="s">
        <v>11</v>
      </c>
      <c r="D13" s="6" t="s">
        <v>12</v>
      </c>
      <c r="E13" s="6" t="s">
        <v>33</v>
      </c>
      <c r="F13" s="6"/>
      <c r="G13" s="6">
        <v>70</v>
      </c>
      <c r="H13" s="6"/>
      <c r="I13" s="11">
        <f t="shared" si="0"/>
        <v>28</v>
      </c>
      <c r="J13" s="12" t="s">
        <v>34</v>
      </c>
      <c r="K13" s="12">
        <f>SUMPRODUCT((H3:H58&gt;=90)*(H3:H58&lt;=99))</f>
        <v>0</v>
      </c>
      <c r="L13" s="17" t="e">
        <f>K13/$K4</f>
        <v>#DIV/0!</v>
      </c>
    </row>
    <row r="14" ht="16.35" spans="1:12">
      <c r="A14" s="6">
        <v>12</v>
      </c>
      <c r="B14" s="6">
        <v>20211112</v>
      </c>
      <c r="C14" s="6" t="s">
        <v>11</v>
      </c>
      <c r="D14" s="6" t="s">
        <v>12</v>
      </c>
      <c r="E14" s="6" t="s">
        <v>35</v>
      </c>
      <c r="F14" s="6"/>
      <c r="G14" s="6">
        <v>70</v>
      </c>
      <c r="H14" s="6"/>
      <c r="I14" s="11">
        <f t="shared" si="0"/>
        <v>28</v>
      </c>
      <c r="J14" s="14" t="s">
        <v>36</v>
      </c>
      <c r="K14" s="14">
        <f>SUMPRODUCT((H3:H58&gt;=80)*(H3:H58&lt;=89))</f>
        <v>0</v>
      </c>
      <c r="L14" s="16" t="e">
        <f>K14/$K4</f>
        <v>#DIV/0!</v>
      </c>
    </row>
    <row r="15" ht="15.6" spans="1:12">
      <c r="A15" s="6">
        <v>13</v>
      </c>
      <c r="B15" s="6">
        <v>20211113</v>
      </c>
      <c r="C15" s="6" t="s">
        <v>11</v>
      </c>
      <c r="D15" s="6" t="s">
        <v>12</v>
      </c>
      <c r="E15" s="6" t="s">
        <v>37</v>
      </c>
      <c r="F15" s="6"/>
      <c r="G15" s="6">
        <v>70</v>
      </c>
      <c r="H15" s="6"/>
      <c r="I15" s="11">
        <f t="shared" si="0"/>
        <v>28</v>
      </c>
      <c r="J15" s="12" t="s">
        <v>38</v>
      </c>
      <c r="K15" s="12">
        <f>SUMPRODUCT((H3:H58&gt;=70)*(H3:H58&lt;=79))</f>
        <v>0</v>
      </c>
      <c r="L15" s="17" t="e">
        <f>K15/$K4</f>
        <v>#DIV/0!</v>
      </c>
    </row>
    <row r="16" ht="16.35" spans="1:12">
      <c r="A16" s="6">
        <v>14</v>
      </c>
      <c r="B16" s="6">
        <v>20211114</v>
      </c>
      <c r="C16" s="6" t="s">
        <v>11</v>
      </c>
      <c r="D16" s="6" t="s">
        <v>12</v>
      </c>
      <c r="E16" s="6" t="s">
        <v>39</v>
      </c>
      <c r="F16" s="6"/>
      <c r="G16" s="6">
        <v>70</v>
      </c>
      <c r="H16" s="6"/>
      <c r="I16" s="11">
        <f t="shared" si="0"/>
        <v>28</v>
      </c>
      <c r="J16" s="14" t="s">
        <v>40</v>
      </c>
      <c r="K16" s="14">
        <f>SUMPRODUCT((H3:H58&gt;=60)*(H3:H58&lt;=69))</f>
        <v>0</v>
      </c>
      <c r="L16" s="16" t="e">
        <f>K16/$K4</f>
        <v>#DIV/0!</v>
      </c>
    </row>
    <row r="17" ht="15.6" spans="1:12">
      <c r="A17" s="6">
        <v>15</v>
      </c>
      <c r="B17" s="6">
        <v>20211115</v>
      </c>
      <c r="C17" s="6" t="s">
        <v>11</v>
      </c>
      <c r="D17" s="6" t="s">
        <v>12</v>
      </c>
      <c r="E17" s="6" t="s">
        <v>41</v>
      </c>
      <c r="F17" s="6"/>
      <c r="G17" s="6">
        <v>70</v>
      </c>
      <c r="H17" s="6"/>
      <c r="I17" s="11">
        <f t="shared" si="0"/>
        <v>28</v>
      </c>
      <c r="J17" s="12" t="s">
        <v>42</v>
      </c>
      <c r="K17" s="12">
        <f>COUNTIF(H3:H58,"&lt;60")</f>
        <v>0</v>
      </c>
      <c r="L17" s="17" t="e">
        <f>K17/$K4</f>
        <v>#DIV/0!</v>
      </c>
    </row>
    <row r="18" ht="15.6" spans="1:9">
      <c r="A18" s="6">
        <v>16</v>
      </c>
      <c r="B18" s="6">
        <v>20211116</v>
      </c>
      <c r="C18" s="6" t="s">
        <v>11</v>
      </c>
      <c r="D18" s="6" t="s">
        <v>12</v>
      </c>
      <c r="E18" s="6" t="s">
        <v>43</v>
      </c>
      <c r="F18" s="6"/>
      <c r="G18" s="6">
        <v>70</v>
      </c>
      <c r="H18" s="6"/>
      <c r="I18" s="11">
        <f t="shared" si="0"/>
        <v>28</v>
      </c>
    </row>
    <row r="19" ht="15.6" spans="1:9">
      <c r="A19" s="6">
        <v>17</v>
      </c>
      <c r="B19" s="6">
        <v>20211117</v>
      </c>
      <c r="C19" s="6" t="s">
        <v>11</v>
      </c>
      <c r="D19" s="6" t="s">
        <v>12</v>
      </c>
      <c r="E19" s="6" t="s">
        <v>44</v>
      </c>
      <c r="F19" s="6"/>
      <c r="G19" s="6">
        <v>70</v>
      </c>
      <c r="H19" s="6"/>
      <c r="I19" s="11">
        <f t="shared" si="0"/>
        <v>28</v>
      </c>
    </row>
    <row r="20" ht="15.6" spans="1:9">
      <c r="A20" s="6">
        <v>18</v>
      </c>
      <c r="B20" s="6">
        <v>20211118</v>
      </c>
      <c r="C20" s="6" t="s">
        <v>11</v>
      </c>
      <c r="D20" s="6" t="s">
        <v>12</v>
      </c>
      <c r="E20" s="6" t="s">
        <v>45</v>
      </c>
      <c r="F20" s="6"/>
      <c r="G20" s="6">
        <v>70</v>
      </c>
      <c r="H20" s="6"/>
      <c r="I20" s="11">
        <f t="shared" si="0"/>
        <v>28</v>
      </c>
    </row>
    <row r="21" ht="15.6" spans="1:9">
      <c r="A21" s="6">
        <v>19</v>
      </c>
      <c r="B21" s="6">
        <v>20211119</v>
      </c>
      <c r="C21" s="6" t="s">
        <v>11</v>
      </c>
      <c r="D21" s="6" t="s">
        <v>12</v>
      </c>
      <c r="E21" s="6" t="s">
        <v>46</v>
      </c>
      <c r="F21" s="6"/>
      <c r="G21" s="6">
        <v>70</v>
      </c>
      <c r="H21" s="6"/>
      <c r="I21" s="11">
        <f t="shared" si="0"/>
        <v>28</v>
      </c>
    </row>
    <row r="22" ht="15.6" spans="1:9">
      <c r="A22" s="6">
        <v>20</v>
      </c>
      <c r="B22" s="6">
        <v>20211120</v>
      </c>
      <c r="C22" s="6" t="s">
        <v>11</v>
      </c>
      <c r="D22" s="6" t="s">
        <v>12</v>
      </c>
      <c r="E22" s="6" t="s">
        <v>47</v>
      </c>
      <c r="F22" s="6"/>
      <c r="G22" s="6">
        <v>70</v>
      </c>
      <c r="H22" s="6"/>
      <c r="I22" s="11">
        <f t="shared" si="0"/>
        <v>28</v>
      </c>
    </row>
    <row r="23" ht="15.6" spans="1:9">
      <c r="A23" s="6">
        <v>21</v>
      </c>
      <c r="B23" s="6">
        <v>20211121</v>
      </c>
      <c r="C23" s="6" t="s">
        <v>11</v>
      </c>
      <c r="D23" s="6" t="s">
        <v>12</v>
      </c>
      <c r="E23" s="6" t="s">
        <v>48</v>
      </c>
      <c r="F23" s="6"/>
      <c r="G23" s="6">
        <v>70</v>
      </c>
      <c r="H23" s="6"/>
      <c r="I23" s="11">
        <f t="shared" si="0"/>
        <v>28</v>
      </c>
    </row>
    <row r="24" ht="15.6" spans="1:9">
      <c r="A24" s="6">
        <v>22</v>
      </c>
      <c r="B24" s="6">
        <v>20211122</v>
      </c>
      <c r="C24" s="6" t="s">
        <v>11</v>
      </c>
      <c r="D24" s="6" t="s">
        <v>12</v>
      </c>
      <c r="E24" s="6" t="s">
        <v>49</v>
      </c>
      <c r="F24" s="6"/>
      <c r="G24" s="6">
        <v>70</v>
      </c>
      <c r="H24" s="6"/>
      <c r="I24" s="11">
        <f t="shared" si="0"/>
        <v>28</v>
      </c>
    </row>
    <row r="25" ht="15.6" spans="1:9">
      <c r="A25" s="6">
        <v>23</v>
      </c>
      <c r="B25" s="6">
        <v>20211123</v>
      </c>
      <c r="C25" s="6" t="s">
        <v>11</v>
      </c>
      <c r="D25" s="6" t="s">
        <v>12</v>
      </c>
      <c r="E25" s="6" t="s">
        <v>50</v>
      </c>
      <c r="F25" s="6"/>
      <c r="G25" s="6">
        <v>70</v>
      </c>
      <c r="H25" s="6"/>
      <c r="I25" s="11">
        <f t="shared" si="0"/>
        <v>28</v>
      </c>
    </row>
    <row r="26" ht="15.6" spans="1:9">
      <c r="A26" s="6">
        <v>24</v>
      </c>
      <c r="B26" s="6">
        <v>20211124</v>
      </c>
      <c r="C26" s="6" t="s">
        <v>11</v>
      </c>
      <c r="D26" s="6" t="s">
        <v>12</v>
      </c>
      <c r="E26" s="6" t="s">
        <v>51</v>
      </c>
      <c r="F26" s="6"/>
      <c r="G26" s="6">
        <v>70</v>
      </c>
      <c r="H26" s="6"/>
      <c r="I26" s="11">
        <f t="shared" si="0"/>
        <v>28</v>
      </c>
    </row>
    <row r="27" ht="15.6" spans="1:9">
      <c r="A27" s="6">
        <v>25</v>
      </c>
      <c r="B27" s="6">
        <v>20211125</v>
      </c>
      <c r="C27" s="6" t="s">
        <v>11</v>
      </c>
      <c r="D27" s="6" t="s">
        <v>12</v>
      </c>
      <c r="E27" s="6" t="s">
        <v>52</v>
      </c>
      <c r="F27" s="6"/>
      <c r="G27" s="6">
        <v>70</v>
      </c>
      <c r="H27" s="6"/>
      <c r="I27" s="11">
        <f t="shared" si="0"/>
        <v>28</v>
      </c>
    </row>
    <row r="28" ht="15.6" spans="1:9">
      <c r="A28" s="6">
        <v>26</v>
      </c>
      <c r="B28" s="6">
        <v>20211126</v>
      </c>
      <c r="C28" s="6" t="s">
        <v>11</v>
      </c>
      <c r="D28" s="6" t="s">
        <v>12</v>
      </c>
      <c r="E28" s="6" t="s">
        <v>53</v>
      </c>
      <c r="F28" s="6"/>
      <c r="G28" s="6">
        <v>70</v>
      </c>
      <c r="H28" s="6"/>
      <c r="I28" s="11">
        <f t="shared" si="0"/>
        <v>28</v>
      </c>
    </row>
    <row r="29" ht="15.6" spans="1:9">
      <c r="A29" s="6">
        <v>27</v>
      </c>
      <c r="B29" s="6">
        <v>20211127</v>
      </c>
      <c r="C29" s="6" t="s">
        <v>11</v>
      </c>
      <c r="D29" s="6" t="s">
        <v>12</v>
      </c>
      <c r="E29" s="6" t="s">
        <v>54</v>
      </c>
      <c r="F29" s="6"/>
      <c r="G29" s="6">
        <v>70</v>
      </c>
      <c r="H29" s="6"/>
      <c r="I29" s="11">
        <f t="shared" si="0"/>
        <v>28</v>
      </c>
    </row>
    <row r="30" ht="15.6" spans="1:9">
      <c r="A30" s="6">
        <v>28</v>
      </c>
      <c r="B30" s="6">
        <v>20211128</v>
      </c>
      <c r="C30" s="6" t="s">
        <v>11</v>
      </c>
      <c r="D30" s="6" t="s">
        <v>12</v>
      </c>
      <c r="E30" s="6" t="s">
        <v>55</v>
      </c>
      <c r="F30" s="6"/>
      <c r="G30" s="6">
        <v>70</v>
      </c>
      <c r="H30" s="6"/>
      <c r="I30" s="11">
        <f t="shared" si="0"/>
        <v>28</v>
      </c>
    </row>
    <row r="31" ht="15.6" spans="1:9">
      <c r="A31" s="6">
        <v>29</v>
      </c>
      <c r="B31" s="6">
        <v>20211129</v>
      </c>
      <c r="C31" s="6" t="s">
        <v>11</v>
      </c>
      <c r="D31" s="6" t="s">
        <v>12</v>
      </c>
      <c r="E31" s="6" t="s">
        <v>56</v>
      </c>
      <c r="F31" s="6"/>
      <c r="G31" s="6">
        <v>70</v>
      </c>
      <c r="H31" s="6"/>
      <c r="I31" s="11">
        <f t="shared" si="0"/>
        <v>28</v>
      </c>
    </row>
    <row r="32" ht="15.6" spans="1:9">
      <c r="A32" s="6">
        <v>30</v>
      </c>
      <c r="B32" s="6">
        <v>20211130</v>
      </c>
      <c r="C32" s="6" t="s">
        <v>11</v>
      </c>
      <c r="D32" s="6" t="s">
        <v>12</v>
      </c>
      <c r="E32" s="6" t="s">
        <v>57</v>
      </c>
      <c r="F32" s="6"/>
      <c r="G32" s="6">
        <v>70</v>
      </c>
      <c r="H32" s="6"/>
      <c r="I32" s="11">
        <f t="shared" si="0"/>
        <v>28</v>
      </c>
    </row>
    <row r="33" ht="15.6" spans="1:9">
      <c r="A33" s="6">
        <v>31</v>
      </c>
      <c r="B33" s="6">
        <v>20211131</v>
      </c>
      <c r="C33" s="6" t="s">
        <v>11</v>
      </c>
      <c r="D33" s="6" t="s">
        <v>12</v>
      </c>
      <c r="E33" s="6" t="s">
        <v>58</v>
      </c>
      <c r="F33" s="6"/>
      <c r="G33" s="6">
        <v>70</v>
      </c>
      <c r="H33" s="6"/>
      <c r="I33" s="11">
        <f t="shared" si="0"/>
        <v>28</v>
      </c>
    </row>
    <row r="34" ht="15.6" spans="1:9">
      <c r="A34" s="6">
        <v>32</v>
      </c>
      <c r="B34" s="6">
        <v>20211132</v>
      </c>
      <c r="C34" s="6" t="s">
        <v>11</v>
      </c>
      <c r="D34" s="6" t="s">
        <v>12</v>
      </c>
      <c r="E34" s="6" t="s">
        <v>59</v>
      </c>
      <c r="F34" s="6"/>
      <c r="G34" s="6">
        <v>70</v>
      </c>
      <c r="H34" s="6"/>
      <c r="I34" s="11">
        <f t="shared" si="0"/>
        <v>28</v>
      </c>
    </row>
    <row r="35" ht="15.6" spans="1:9">
      <c r="A35" s="6">
        <v>33</v>
      </c>
      <c r="B35" s="6">
        <v>20211133</v>
      </c>
      <c r="C35" s="6" t="s">
        <v>11</v>
      </c>
      <c r="D35" s="6" t="s">
        <v>12</v>
      </c>
      <c r="E35" s="6" t="s">
        <v>60</v>
      </c>
      <c r="F35" s="6"/>
      <c r="G35" s="6">
        <v>70</v>
      </c>
      <c r="H35" s="6"/>
      <c r="I35" s="11">
        <f t="shared" si="0"/>
        <v>28</v>
      </c>
    </row>
    <row r="36" ht="15.6" spans="1:9">
      <c r="A36" s="6">
        <v>34</v>
      </c>
      <c r="B36" s="6">
        <v>20211134</v>
      </c>
      <c r="C36" s="6" t="s">
        <v>11</v>
      </c>
      <c r="D36" s="6" t="s">
        <v>12</v>
      </c>
      <c r="E36" s="6" t="s">
        <v>61</v>
      </c>
      <c r="F36" s="6"/>
      <c r="G36" s="6">
        <v>70</v>
      </c>
      <c r="H36" s="6"/>
      <c r="I36" s="11">
        <f t="shared" si="0"/>
        <v>28</v>
      </c>
    </row>
    <row r="37" ht="15.6" spans="1:9">
      <c r="A37" s="6">
        <v>35</v>
      </c>
      <c r="B37" s="6">
        <v>20211135</v>
      </c>
      <c r="C37" s="6" t="s">
        <v>11</v>
      </c>
      <c r="D37" s="6" t="s">
        <v>12</v>
      </c>
      <c r="E37" s="6" t="s">
        <v>62</v>
      </c>
      <c r="F37" s="6"/>
      <c r="G37" s="6">
        <v>70</v>
      </c>
      <c r="H37" s="6"/>
      <c r="I37" s="11">
        <f t="shared" si="0"/>
        <v>28</v>
      </c>
    </row>
    <row r="38" ht="15.6" spans="1:9">
      <c r="A38" s="6">
        <v>36</v>
      </c>
      <c r="B38" s="6">
        <v>20211136</v>
      </c>
      <c r="C38" s="6" t="s">
        <v>11</v>
      </c>
      <c r="D38" s="6" t="s">
        <v>12</v>
      </c>
      <c r="E38" s="6" t="s">
        <v>63</v>
      </c>
      <c r="F38" s="6"/>
      <c r="G38" s="6">
        <v>70</v>
      </c>
      <c r="H38" s="6"/>
      <c r="I38" s="11">
        <f t="shared" si="0"/>
        <v>28</v>
      </c>
    </row>
    <row r="39" ht="15.6" spans="1:9">
      <c r="A39" s="6">
        <v>37</v>
      </c>
      <c r="B39" s="6">
        <v>20211137</v>
      </c>
      <c r="C39" s="6" t="s">
        <v>11</v>
      </c>
      <c r="D39" s="6" t="s">
        <v>12</v>
      </c>
      <c r="E39" s="6" t="s">
        <v>64</v>
      </c>
      <c r="F39" s="6"/>
      <c r="G39" s="6">
        <v>70</v>
      </c>
      <c r="H39" s="6"/>
      <c r="I39" s="11">
        <f t="shared" si="0"/>
        <v>28</v>
      </c>
    </row>
    <row r="40" ht="15.6" spans="1:9">
      <c r="A40" s="6">
        <v>38</v>
      </c>
      <c r="B40" s="6">
        <v>20211138</v>
      </c>
      <c r="C40" s="6" t="s">
        <v>11</v>
      </c>
      <c r="D40" s="6" t="s">
        <v>12</v>
      </c>
      <c r="E40" s="6" t="s">
        <v>65</v>
      </c>
      <c r="F40" s="6"/>
      <c r="G40" s="6">
        <v>70</v>
      </c>
      <c r="H40" s="6"/>
      <c r="I40" s="11">
        <f t="shared" si="0"/>
        <v>28</v>
      </c>
    </row>
    <row r="41" ht="15.6" spans="1:9">
      <c r="A41" s="6">
        <v>39</v>
      </c>
      <c r="B41" s="6">
        <v>20211139</v>
      </c>
      <c r="C41" s="6" t="s">
        <v>11</v>
      </c>
      <c r="D41" s="6" t="s">
        <v>12</v>
      </c>
      <c r="E41" s="6" t="s">
        <v>66</v>
      </c>
      <c r="F41" s="6"/>
      <c r="G41" s="6">
        <v>70</v>
      </c>
      <c r="H41" s="6"/>
      <c r="I41" s="11">
        <f t="shared" si="0"/>
        <v>28</v>
      </c>
    </row>
    <row r="42" ht="15.6" spans="1:9">
      <c r="A42" s="6">
        <v>40</v>
      </c>
      <c r="B42" s="6">
        <v>20211140</v>
      </c>
      <c r="C42" s="6" t="s">
        <v>11</v>
      </c>
      <c r="D42" s="6" t="s">
        <v>12</v>
      </c>
      <c r="E42" s="6" t="s">
        <v>67</v>
      </c>
      <c r="F42" s="6"/>
      <c r="G42" s="6">
        <v>70</v>
      </c>
      <c r="H42" s="6"/>
      <c r="I42" s="11">
        <f t="shared" si="0"/>
        <v>28</v>
      </c>
    </row>
    <row r="43" ht="15.6" spans="1:9">
      <c r="A43" s="6">
        <v>41</v>
      </c>
      <c r="B43" s="6">
        <v>20211141</v>
      </c>
      <c r="C43" s="6" t="s">
        <v>11</v>
      </c>
      <c r="D43" s="6" t="s">
        <v>12</v>
      </c>
      <c r="E43" s="6" t="s">
        <v>68</v>
      </c>
      <c r="F43" s="6"/>
      <c r="G43" s="6">
        <v>70</v>
      </c>
      <c r="H43" s="6"/>
      <c r="I43" s="11">
        <f t="shared" ref="I43:I48" si="1">SUM(G43)*40%+SUM(H43)*60%</f>
        <v>28</v>
      </c>
    </row>
    <row r="44" ht="15.6" spans="1:9">
      <c r="A44" s="6">
        <v>42</v>
      </c>
      <c r="B44" s="6">
        <v>20211142</v>
      </c>
      <c r="C44" s="6" t="s">
        <v>11</v>
      </c>
      <c r="D44" s="6" t="s">
        <v>12</v>
      </c>
      <c r="E44" s="6" t="s">
        <v>69</v>
      </c>
      <c r="F44" s="6"/>
      <c r="G44" s="6">
        <v>70</v>
      </c>
      <c r="H44" s="6"/>
      <c r="I44" s="11">
        <f t="shared" si="1"/>
        <v>28</v>
      </c>
    </row>
    <row r="45" ht="15.6" spans="1:9">
      <c r="A45" s="6">
        <v>43</v>
      </c>
      <c r="B45" s="6">
        <v>20211143</v>
      </c>
      <c r="C45" s="6" t="s">
        <v>11</v>
      </c>
      <c r="D45" s="6" t="s">
        <v>12</v>
      </c>
      <c r="E45" s="6" t="s">
        <v>70</v>
      </c>
      <c r="F45" s="6"/>
      <c r="G45" s="6">
        <v>70</v>
      </c>
      <c r="H45" s="6"/>
      <c r="I45" s="11">
        <f t="shared" si="1"/>
        <v>28</v>
      </c>
    </row>
    <row r="46" ht="15.6" spans="1:9">
      <c r="A46" s="6">
        <v>44</v>
      </c>
      <c r="B46" s="6">
        <v>20211144</v>
      </c>
      <c r="C46" s="6" t="s">
        <v>11</v>
      </c>
      <c r="D46" s="6" t="s">
        <v>12</v>
      </c>
      <c r="E46" s="6" t="s">
        <v>71</v>
      </c>
      <c r="F46" s="6"/>
      <c r="G46" s="6">
        <v>70</v>
      </c>
      <c r="H46" s="6"/>
      <c r="I46" s="11">
        <f t="shared" si="1"/>
        <v>28</v>
      </c>
    </row>
    <row r="47" ht="15.6" spans="1:9">
      <c r="A47" s="6">
        <v>45</v>
      </c>
      <c r="B47" s="6">
        <v>20211145</v>
      </c>
      <c r="C47" s="6" t="s">
        <v>11</v>
      </c>
      <c r="D47" s="6" t="s">
        <v>12</v>
      </c>
      <c r="E47" s="6" t="s">
        <v>72</v>
      </c>
      <c r="F47" s="6"/>
      <c r="G47" s="6">
        <v>70</v>
      </c>
      <c r="H47" s="6"/>
      <c r="I47" s="11">
        <f t="shared" si="1"/>
        <v>28</v>
      </c>
    </row>
    <row r="48" ht="15.6" spans="1:9">
      <c r="A48" s="6">
        <v>46</v>
      </c>
      <c r="B48" s="6">
        <v>20211146</v>
      </c>
      <c r="C48" s="6" t="s">
        <v>11</v>
      </c>
      <c r="D48" s="6" t="s">
        <v>12</v>
      </c>
      <c r="E48" s="6" t="s">
        <v>73</v>
      </c>
      <c r="F48" s="6"/>
      <c r="G48" s="6">
        <v>70</v>
      </c>
      <c r="H48" s="6"/>
      <c r="I48" s="11">
        <f t="shared" ref="I48:I72" si="2">SUM(G48)*40%+SUM(H48)*60%</f>
        <v>28</v>
      </c>
    </row>
    <row r="49" ht="15.6" spans="1:9">
      <c r="A49" s="6">
        <v>47</v>
      </c>
      <c r="B49" s="6">
        <v>20211147</v>
      </c>
      <c r="C49" s="6" t="s">
        <v>11</v>
      </c>
      <c r="D49" s="6" t="s">
        <v>12</v>
      </c>
      <c r="E49" s="6" t="s">
        <v>74</v>
      </c>
      <c r="F49" s="6"/>
      <c r="G49" s="6">
        <v>70</v>
      </c>
      <c r="H49" s="6"/>
      <c r="I49" s="11">
        <f t="shared" si="2"/>
        <v>28</v>
      </c>
    </row>
    <row r="50" ht="15.6" spans="1:9">
      <c r="A50" s="6">
        <v>48</v>
      </c>
      <c r="B50" s="6">
        <v>20211148</v>
      </c>
      <c r="C50" s="6" t="s">
        <v>11</v>
      </c>
      <c r="D50" s="6" t="s">
        <v>12</v>
      </c>
      <c r="E50" s="6" t="s">
        <v>75</v>
      </c>
      <c r="F50" s="6"/>
      <c r="G50" s="6">
        <v>70</v>
      </c>
      <c r="H50" s="6"/>
      <c r="I50" s="11">
        <f t="shared" si="2"/>
        <v>28</v>
      </c>
    </row>
    <row r="51" ht="15.6" spans="1:9">
      <c r="A51" s="6">
        <v>49</v>
      </c>
      <c r="B51" s="6">
        <v>20211149</v>
      </c>
      <c r="C51" s="6" t="s">
        <v>11</v>
      </c>
      <c r="D51" s="6" t="s">
        <v>12</v>
      </c>
      <c r="E51" s="6" t="s">
        <v>76</v>
      </c>
      <c r="F51" s="6"/>
      <c r="G51" s="6">
        <v>70</v>
      </c>
      <c r="H51" s="6"/>
      <c r="I51" s="11">
        <f t="shared" si="2"/>
        <v>28</v>
      </c>
    </row>
    <row r="52" ht="15.6" spans="1:9">
      <c r="A52" s="6">
        <v>50</v>
      </c>
      <c r="B52" s="6">
        <v>20211150</v>
      </c>
      <c r="C52" s="6" t="s">
        <v>11</v>
      </c>
      <c r="D52" s="6" t="s">
        <v>12</v>
      </c>
      <c r="E52" s="6" t="s">
        <v>77</v>
      </c>
      <c r="F52" s="6"/>
      <c r="G52" s="6">
        <v>70</v>
      </c>
      <c r="H52" s="6"/>
      <c r="I52" s="11">
        <f t="shared" si="2"/>
        <v>28</v>
      </c>
    </row>
    <row r="53" ht="15.6" spans="1:9">
      <c r="A53" s="6">
        <v>51</v>
      </c>
      <c r="B53" s="6">
        <v>20211151</v>
      </c>
      <c r="C53" s="6" t="s">
        <v>11</v>
      </c>
      <c r="D53" s="6" t="s">
        <v>12</v>
      </c>
      <c r="E53" s="6" t="s">
        <v>78</v>
      </c>
      <c r="F53" s="6"/>
      <c r="G53" s="6">
        <v>70</v>
      </c>
      <c r="H53" s="6"/>
      <c r="I53" s="11">
        <f t="shared" si="2"/>
        <v>28</v>
      </c>
    </row>
    <row r="54" ht="15.6" spans="1:9">
      <c r="A54" s="6">
        <v>52</v>
      </c>
      <c r="B54" s="6">
        <v>20211152</v>
      </c>
      <c r="C54" s="6" t="s">
        <v>11</v>
      </c>
      <c r="D54" s="6" t="s">
        <v>12</v>
      </c>
      <c r="E54" s="6" t="s">
        <v>79</v>
      </c>
      <c r="F54" s="6"/>
      <c r="G54" s="6">
        <v>70</v>
      </c>
      <c r="H54" s="6"/>
      <c r="I54" s="11">
        <f t="shared" si="2"/>
        <v>28</v>
      </c>
    </row>
    <row r="55" ht="15.6" spans="1:9">
      <c r="A55" s="6">
        <v>53</v>
      </c>
      <c r="B55" s="6">
        <v>20211153</v>
      </c>
      <c r="C55" s="6" t="s">
        <v>11</v>
      </c>
      <c r="D55" s="6" t="s">
        <v>12</v>
      </c>
      <c r="E55" s="6" t="s">
        <v>80</v>
      </c>
      <c r="F55" s="6"/>
      <c r="G55" s="6">
        <v>70</v>
      </c>
      <c r="H55" s="6"/>
      <c r="I55" s="11">
        <f t="shared" si="2"/>
        <v>28</v>
      </c>
    </row>
    <row r="56" ht="15.6" spans="1:9">
      <c r="A56" s="6">
        <v>54</v>
      </c>
      <c r="B56" s="6">
        <v>20211154</v>
      </c>
      <c r="C56" s="6" t="s">
        <v>11</v>
      </c>
      <c r="D56" s="6" t="s">
        <v>12</v>
      </c>
      <c r="E56" s="6" t="s">
        <v>81</v>
      </c>
      <c r="F56" s="6"/>
      <c r="G56" s="6">
        <v>70</v>
      </c>
      <c r="H56" s="6"/>
      <c r="I56" s="11">
        <f t="shared" si="2"/>
        <v>28</v>
      </c>
    </row>
    <row r="57" ht="15.6" spans="1:9">
      <c r="A57" s="6">
        <v>55</v>
      </c>
      <c r="B57" s="6">
        <v>20211155</v>
      </c>
      <c r="C57" s="6" t="s">
        <v>11</v>
      </c>
      <c r="D57" s="6" t="s">
        <v>12</v>
      </c>
      <c r="E57" s="6" t="s">
        <v>82</v>
      </c>
      <c r="F57" s="7" t="s">
        <v>83</v>
      </c>
      <c r="G57" s="6">
        <v>70</v>
      </c>
      <c r="H57" s="6"/>
      <c r="I57" s="11">
        <f t="shared" si="2"/>
        <v>28</v>
      </c>
    </row>
    <row r="58" ht="15.6" spans="1:9">
      <c r="A58" s="6">
        <v>56</v>
      </c>
      <c r="B58" s="6">
        <v>20211156</v>
      </c>
      <c r="C58" s="6" t="s">
        <v>11</v>
      </c>
      <c r="D58" s="6" t="s">
        <v>12</v>
      </c>
      <c r="E58" s="6" t="s">
        <v>84</v>
      </c>
      <c r="F58" s="7" t="s">
        <v>83</v>
      </c>
      <c r="G58" s="6">
        <v>70</v>
      </c>
      <c r="H58" s="6"/>
      <c r="I58" s="11">
        <f t="shared" si="2"/>
        <v>28</v>
      </c>
    </row>
  </sheetData>
  <sheetProtection password="CA07" sheet="1" objects="1"/>
  <protectedRanges>
    <protectedRange sqref="G3:H58" name="区域1"/>
  </protectedRanges>
  <mergeCells count="1">
    <mergeCell ref="A1:I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13" sqref="G13"/>
    </sheetView>
  </sheetViews>
  <sheetFormatPr defaultColWidth="9" defaultRowHeight="14.4"/>
  <sheetData/>
  <protectedRanges>
    <protectedRange sqref="G13:H32" name="区域1"/>
  </protectedRange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飘羽</cp:lastModifiedBy>
  <dcterms:created xsi:type="dcterms:W3CDTF">2020-12-14T02:35:00Z</dcterms:created>
  <dcterms:modified xsi:type="dcterms:W3CDTF">2020-12-24T02:13:09Z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